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erio.panganilo\Downloads\"/>
    </mc:Choice>
  </mc:AlternateContent>
  <bookViews>
    <workbookView xWindow="0" yWindow="0" windowWidth="28800" windowHeight="11700"/>
  </bookViews>
  <sheets>
    <sheet name="Fault Loop" sheetId="1" r:id="rId1"/>
  </sheets>
  <calcPr calcId="162913" calcMode="manual"/>
</workbook>
</file>

<file path=xl/calcChain.xml><?xml version="1.0" encoding="utf-8"?>
<calcChain xmlns="http://schemas.openxmlformats.org/spreadsheetml/2006/main">
  <c r="N10" i="1" l="1"/>
  <c r="I15" i="1" s="1"/>
  <c r="G8" i="1"/>
  <c r="M15" i="1" l="1"/>
  <c r="F15" i="1"/>
  <c r="K15" i="1"/>
  <c r="G15" i="1"/>
  <c r="H15" i="1"/>
  <c r="L15" i="1"/>
  <c r="J15" i="1"/>
  <c r="N15" i="1"/>
  <c r="I21" i="1"/>
  <c r="I24" i="1"/>
  <c r="I27" i="1"/>
  <c r="I30" i="1"/>
  <c r="I18" i="1"/>
  <c r="I25" i="1"/>
  <c r="I23" i="1"/>
  <c r="I26" i="1"/>
  <c r="I31" i="1"/>
  <c r="I19" i="1"/>
  <c r="I22" i="1"/>
  <c r="I29" i="1"/>
  <c r="I32" i="1"/>
  <c r="I20" i="1"/>
  <c r="I28" i="1"/>
  <c r="M26" i="1"/>
  <c r="M23" i="1"/>
  <c r="N29" i="1"/>
  <c r="L29" i="1"/>
  <c r="M28" i="1"/>
  <c r="F20" i="1"/>
  <c r="J29" i="1"/>
  <c r="G22" i="1"/>
  <c r="G19" i="1"/>
  <c r="N19" i="1"/>
  <c r="N31" i="1"/>
  <c r="N28" i="1"/>
  <c r="H25" i="1"/>
  <c r="M30" i="1"/>
  <c r="N21" i="1"/>
  <c r="N18" i="1"/>
  <c r="N30" i="1"/>
  <c r="N32" i="1"/>
  <c r="K22" i="1"/>
  <c r="K19" i="1"/>
  <c r="N25" i="1"/>
  <c r="H22" i="1" l="1"/>
  <c r="H28" i="1"/>
  <c r="H19" i="1"/>
  <c r="H26" i="1"/>
  <c r="H29" i="1"/>
  <c r="H24" i="1"/>
  <c r="H31" i="1"/>
  <c r="H27" i="1"/>
  <c r="G31" i="1"/>
  <c r="G21" i="1"/>
  <c r="G20" i="1"/>
  <c r="G32" i="1"/>
  <c r="G18" i="1"/>
  <c r="G23" i="1"/>
  <c r="G24" i="1"/>
  <c r="G29" i="1"/>
  <c r="G30" i="1"/>
  <c r="G27" i="1"/>
  <c r="G28" i="1"/>
  <c r="G25" i="1"/>
  <c r="G26" i="1"/>
  <c r="H32" i="1"/>
  <c r="K31" i="1"/>
  <c r="K23" i="1"/>
  <c r="K20" i="1"/>
  <c r="K21" i="1"/>
  <c r="K18" i="1"/>
  <c r="K29" i="1"/>
  <c r="K24" i="1"/>
  <c r="K32" i="1"/>
  <c r="K30" i="1"/>
  <c r="K26" i="1"/>
  <c r="K27" i="1"/>
  <c r="H20" i="1"/>
  <c r="H30" i="1"/>
  <c r="N22" i="1"/>
  <c r="N24" i="1"/>
  <c r="N27" i="1"/>
  <c r="F32" i="1"/>
  <c r="F24" i="1"/>
  <c r="F25" i="1"/>
  <c r="F22" i="1"/>
  <c r="F21" i="1"/>
  <c r="F26" i="1"/>
  <c r="F27" i="1"/>
  <c r="F18" i="1"/>
  <c r="F19" i="1"/>
  <c r="F30" i="1"/>
  <c r="F31" i="1"/>
  <c r="F28" i="1"/>
  <c r="F29" i="1"/>
  <c r="N20" i="1"/>
  <c r="K25" i="1"/>
  <c r="F23" i="1"/>
  <c r="H23" i="1"/>
  <c r="H18" i="1"/>
  <c r="J26" i="1"/>
  <c r="J22" i="1"/>
  <c r="J23" i="1"/>
  <c r="J20" i="1"/>
  <c r="J21" i="1"/>
  <c r="J27" i="1"/>
  <c r="J24" i="1"/>
  <c r="J32" i="1"/>
  <c r="J18" i="1"/>
  <c r="J19" i="1"/>
  <c r="J30" i="1"/>
  <c r="J31" i="1"/>
  <c r="J28" i="1"/>
  <c r="J25" i="1"/>
  <c r="M27" i="1"/>
  <c r="M19" i="1"/>
  <c r="M32" i="1"/>
  <c r="M29" i="1"/>
  <c r="M24" i="1"/>
  <c r="M31" i="1"/>
  <c r="M22" i="1"/>
  <c r="M20" i="1"/>
  <c r="M21" i="1"/>
  <c r="N23" i="1"/>
  <c r="M18" i="1"/>
  <c r="K28" i="1"/>
  <c r="M25" i="1"/>
  <c r="N26" i="1"/>
  <c r="H21" i="1"/>
  <c r="L26" i="1"/>
  <c r="L30" i="1"/>
  <c r="L31" i="1"/>
  <c r="L28" i="1"/>
  <c r="L27" i="1"/>
  <c r="L20" i="1"/>
  <c r="L32" i="1"/>
  <c r="L19" i="1"/>
  <c r="L24" i="1"/>
  <c r="L25" i="1"/>
  <c r="L22" i="1"/>
  <c r="L23" i="1"/>
  <c r="L21" i="1"/>
  <c r="L18" i="1"/>
</calcChain>
</file>

<file path=xl/sharedStrings.xml><?xml version="1.0" encoding="utf-8"?>
<sst xmlns="http://schemas.openxmlformats.org/spreadsheetml/2006/main" count="39" uniqueCount="39">
  <si>
    <t>Fault Loop Impedance</t>
  </si>
  <si>
    <t>Service Voltage</t>
  </si>
  <si>
    <t>V</t>
  </si>
  <si>
    <t>Cable Derating Factor</t>
  </si>
  <si>
    <t>Frequency</t>
  </si>
  <si>
    <t>Hz</t>
  </si>
  <si>
    <t xml:space="preserve">Temperature Derating Factor </t>
  </si>
  <si>
    <t>No. of Phases</t>
  </si>
  <si>
    <t>Φ</t>
  </si>
  <si>
    <t>Resistivity, ρ</t>
  </si>
  <si>
    <t>Ω-mm²/mm</t>
  </si>
  <si>
    <t>Grouping Factor</t>
  </si>
  <si>
    <t>Total derating factor</t>
  </si>
  <si>
    <t>Phase  CSA. mm²</t>
  </si>
  <si>
    <t>PE CSA. mm²</t>
  </si>
  <si>
    <t>Ampacity (A)</t>
  </si>
  <si>
    <t>Derated Ampacity (A)</t>
  </si>
  <si>
    <t>MCB (A)</t>
  </si>
  <si>
    <t>MAXIMUM LENGTH (M)</t>
  </si>
  <si>
    <t>2. Circuit Breaker Trip Current</t>
  </si>
  <si>
    <t>Type B</t>
  </si>
  <si>
    <t>= 4 x rated current</t>
  </si>
  <si>
    <t>Type C</t>
  </si>
  <si>
    <t>= 7.5 x rated current</t>
  </si>
  <si>
    <t>Type D</t>
  </si>
  <si>
    <t>= 12.5 x rated current</t>
  </si>
  <si>
    <t>in air touching.</t>
  </si>
  <si>
    <t>Notes:</t>
  </si>
  <si>
    <t>Max Cable Length</t>
  </si>
  <si>
    <t>m</t>
  </si>
  <si>
    <t>1. Shaded cells means cable derated current carrying capacity is lower than MCB rating. Blank</t>
  </si>
  <si>
    <t>cells means that cable length exceeds maximum cable length.</t>
  </si>
  <si>
    <t xml:space="preserve">3. Current carrying capacities are based on a 75°C PVC Insulated two-core able installed </t>
  </si>
  <si>
    <r>
      <t xml:space="preserve">MCB Tripping Current </t>
    </r>
    <r>
      <rPr>
        <i/>
        <sz val="12"/>
        <rFont val="Arial"/>
        <family val="2"/>
      </rPr>
      <t>(Note 2)</t>
    </r>
  </si>
  <si>
    <r>
      <t>x I</t>
    </r>
    <r>
      <rPr>
        <vertAlign val="subscript"/>
        <sz val="12"/>
        <rFont val="Arial"/>
        <family val="2"/>
      </rPr>
      <t>R</t>
    </r>
  </si>
  <si>
    <t>(Note 4)</t>
  </si>
  <si>
    <t>(Note 5)</t>
  </si>
  <si>
    <t>4. AS/NZS 3008.1 Table 27(1) or any other applicable standard</t>
  </si>
  <si>
    <t>5.  AS/NZS 3008.1 Table 24 or any other applicable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</si>
</sst>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3" formatCode="0.0000"/>
    <numFmt numFmtId="175" formatCode="0.0"/>
  </numFmts>
  <fonts count="10" x14ac:knownFonts="1">
    <font>
      <sz val="10"/>
      <name val="Arial"/>
    </font>
    <font>
      <sz val="10"/>
      <name val="Courier"/>
      <family val="3"/>
    </font>
    <font>
      <sz val="8"/>
      <name val="Arial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Courier"/>
      <family val="3"/>
    </font>
    <font>
      <i/>
      <sz val="12"/>
      <name val="Arial"/>
      <family val="2"/>
    </font>
    <font>
      <vertAlign val="sub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2" fontId="5" fillId="0" borderId="6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left" vertical="center"/>
    </xf>
    <xf numFmtId="43" fontId="5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left" vertical="center"/>
    </xf>
    <xf numFmtId="43" fontId="5" fillId="0" borderId="8" xfId="1" applyNumberFormat="1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 applyProtection="1">
      <alignment horizontal="left" vertical="center"/>
    </xf>
    <xf numFmtId="43" fontId="5" fillId="0" borderId="14" xfId="1" applyNumberFormat="1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0" borderId="20" xfId="1" applyNumberFormat="1" applyFont="1" applyFill="1" applyBorder="1" applyAlignment="1" applyProtection="1">
      <alignment horizontal="left" vertical="center"/>
    </xf>
    <xf numFmtId="43" fontId="5" fillId="0" borderId="21" xfId="1" applyNumberFormat="1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2" fontId="5" fillId="0" borderId="23" xfId="0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3" fontId="5" fillId="0" borderId="0" xfId="1" applyNumberFormat="1" applyFont="1" applyFill="1" applyBorder="1" applyAlignment="1">
      <alignment vertical="center"/>
    </xf>
    <xf numFmtId="43" fontId="3" fillId="0" borderId="25" xfId="1" applyNumberFormat="1" applyFont="1" applyFill="1" applyBorder="1" applyAlignment="1">
      <alignment horizontal="centerContinuous" vertical="center"/>
    </xf>
    <xf numFmtId="43" fontId="3" fillId="0" borderId="26" xfId="1" applyNumberFormat="1" applyFont="1" applyFill="1" applyBorder="1" applyAlignment="1">
      <alignment horizontal="centerContinuous" vertical="center"/>
    </xf>
    <xf numFmtId="0" fontId="3" fillId="0" borderId="1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center"/>
    </xf>
    <xf numFmtId="0" fontId="3" fillId="0" borderId="3" xfId="1" applyFont="1" applyFill="1" applyBorder="1" applyAlignment="1">
      <alignment horizontal="centerContinuous" vertical="center"/>
    </xf>
    <xf numFmtId="2" fontId="5" fillId="0" borderId="7" xfId="1" applyNumberFormat="1" applyFont="1" applyFill="1" applyBorder="1" applyAlignment="1">
      <alignment horizontal="centerContinuous" vertical="center"/>
    </xf>
    <xf numFmtId="43" fontId="5" fillId="0" borderId="9" xfId="1" applyNumberFormat="1" applyFont="1" applyFill="1" applyBorder="1" applyAlignment="1">
      <alignment horizontal="centerContinuous" vertical="center"/>
    </xf>
    <xf numFmtId="1" fontId="5" fillId="0" borderId="10" xfId="1" applyNumberFormat="1" applyFont="1" applyFill="1" applyBorder="1" applyAlignment="1">
      <alignment horizontal="center" vertical="center"/>
    </xf>
    <xf numFmtId="1" fontId="5" fillId="0" borderId="11" xfId="1" applyNumberFormat="1" applyFont="1" applyFill="1" applyBorder="1" applyAlignment="1">
      <alignment horizontal="center" vertical="center"/>
    </xf>
    <xf numFmtId="1" fontId="5" fillId="0" borderId="12" xfId="1" applyNumberFormat="1" applyFont="1" applyFill="1" applyBorder="1" applyAlignment="1">
      <alignment horizontal="center" vertical="center"/>
    </xf>
    <xf numFmtId="2" fontId="5" fillId="0" borderId="13" xfId="1" applyNumberFormat="1" applyFont="1" applyFill="1" applyBorder="1" applyAlignment="1">
      <alignment horizontal="centerContinuous" vertical="center"/>
    </xf>
    <xf numFmtId="43" fontId="5" fillId="0" borderId="15" xfId="1" applyNumberFormat="1" applyFont="1" applyFill="1" applyBorder="1" applyAlignment="1">
      <alignment horizontal="centerContinuous" vertical="center"/>
    </xf>
    <xf numFmtId="1" fontId="5" fillId="0" borderId="16" xfId="1" applyNumberFormat="1" applyFont="1" applyFill="1" applyBorder="1" applyAlignment="1">
      <alignment horizontal="center" vertical="center"/>
    </xf>
    <xf numFmtId="1" fontId="5" fillId="0" borderId="6" xfId="1" applyNumberFormat="1" applyFont="1" applyFill="1" applyBorder="1" applyAlignment="1">
      <alignment horizontal="center" vertical="center"/>
    </xf>
    <xf numFmtId="1" fontId="5" fillId="0" borderId="17" xfId="1" applyNumberFormat="1" applyFont="1" applyFill="1" applyBorder="1" applyAlignment="1">
      <alignment horizontal="center" vertical="center"/>
    </xf>
    <xf numFmtId="2" fontId="5" fillId="0" borderId="20" xfId="1" applyNumberFormat="1" applyFont="1" applyFill="1" applyBorder="1" applyAlignment="1">
      <alignment horizontal="centerContinuous" vertical="center"/>
    </xf>
    <xf numFmtId="43" fontId="5" fillId="0" borderId="22" xfId="1" applyNumberFormat="1" applyFont="1" applyFill="1" applyBorder="1" applyAlignment="1">
      <alignment horizontal="centerContinuous" vertical="center"/>
    </xf>
    <xf numFmtId="1" fontId="5" fillId="0" borderId="27" xfId="1" applyNumberFormat="1" applyFont="1" applyFill="1" applyBorder="1" applyAlignment="1">
      <alignment horizontal="center" vertical="center"/>
    </xf>
    <xf numFmtId="1" fontId="5" fillId="0" borderId="28" xfId="1" applyNumberFormat="1" applyFont="1" applyFill="1" applyBorder="1" applyAlignment="1">
      <alignment horizontal="center" vertical="center"/>
    </xf>
    <xf numFmtId="1" fontId="5" fillId="0" borderId="24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73" fontId="5" fillId="0" borderId="33" xfId="1" applyNumberFormat="1" applyFont="1" applyFill="1" applyBorder="1" applyAlignment="1">
      <alignment horizontal="center" vertical="center"/>
    </xf>
    <xf numFmtId="175" fontId="5" fillId="0" borderId="33" xfId="1" applyNumberFormat="1" applyFont="1" applyFill="1" applyBorder="1" applyAlignment="1">
      <alignment horizontal="center" vertical="center"/>
    </xf>
    <xf numFmtId="175" fontId="5" fillId="0" borderId="34" xfId="1" applyNumberFormat="1" applyFont="1" applyFill="1" applyBorder="1" applyAlignment="1">
      <alignment horizontal="center" vertical="center"/>
    </xf>
  </cellXfs>
  <cellStyles count="2">
    <cellStyle name="Normal" xfId="0" builtinId="0"/>
    <cellStyle name="표준_cal-2e12-203rev1statusB" xfId="1"/>
  </cellStyles>
  <dxfs count="1"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tabSelected="1" zoomScaleNormal="100" workbookViewId="0">
      <selection activeCell="G5" sqref="G5:G10"/>
    </sheetView>
  </sheetViews>
  <sheetFormatPr defaultRowHeight="12.75" customHeight="1" x14ac:dyDescent="0.2"/>
  <cols>
    <col min="1" max="2" width="3" style="3" customWidth="1"/>
    <col min="3" max="4" width="11" style="3" customWidth="1"/>
    <col min="5" max="5" width="2.28515625" style="3" customWidth="1"/>
    <col min="6" max="14" width="11.28515625" style="3" customWidth="1"/>
    <col min="15" max="15" width="3" style="3" customWidth="1"/>
    <col min="16" max="16384" width="9.140625" style="3"/>
  </cols>
  <sheetData>
    <row r="1" spans="2:15" ht="12.75" customHeight="1" thickBot="1" x14ac:dyDescent="0.25"/>
    <row r="2" spans="2:15" ht="24.75" customHeight="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2:15" ht="24.75" customHeight="1" x14ac:dyDescent="0.2">
      <c r="B3" s="7"/>
      <c r="C3" s="2" t="s">
        <v>0</v>
      </c>
      <c r="D3" s="8"/>
      <c r="E3" s="9"/>
      <c r="F3" s="9"/>
      <c r="G3" s="9"/>
      <c r="H3" s="9"/>
      <c r="I3" s="9"/>
      <c r="J3" s="9"/>
      <c r="K3" s="8"/>
      <c r="L3" s="8"/>
      <c r="M3" s="10"/>
      <c r="N3" s="10"/>
      <c r="O3" s="11"/>
    </row>
    <row r="4" spans="2:15" ht="24.75" customHeight="1" thickBot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0"/>
      <c r="O4" s="11"/>
    </row>
    <row r="5" spans="2:15" ht="24.75" customHeight="1" x14ac:dyDescent="0.2">
      <c r="B5" s="7"/>
      <c r="C5" s="8" t="s">
        <v>1</v>
      </c>
      <c r="D5" s="8"/>
      <c r="E5" s="8"/>
      <c r="F5" s="8"/>
      <c r="G5" s="73">
        <v>230</v>
      </c>
      <c r="H5" s="12" t="s">
        <v>2</v>
      </c>
      <c r="I5" s="8"/>
      <c r="J5" s="8" t="s">
        <v>3</v>
      </c>
      <c r="K5" s="8"/>
      <c r="L5" s="8"/>
      <c r="M5" s="8"/>
      <c r="N5" s="10"/>
      <c r="O5" s="11"/>
    </row>
    <row r="6" spans="2:15" ht="24.75" customHeight="1" x14ac:dyDescent="0.2">
      <c r="B6" s="7"/>
      <c r="C6" s="13" t="s">
        <v>4</v>
      </c>
      <c r="D6" s="14"/>
      <c r="E6" s="14"/>
      <c r="F6" s="8"/>
      <c r="G6" s="74">
        <v>50</v>
      </c>
      <c r="H6" s="15" t="s">
        <v>5</v>
      </c>
      <c r="I6" s="8"/>
      <c r="J6" s="13" t="s">
        <v>6</v>
      </c>
      <c r="K6" s="13"/>
      <c r="L6" s="13"/>
      <c r="M6" s="8"/>
      <c r="N6" s="16">
        <v>0.91</v>
      </c>
      <c r="O6" s="11"/>
    </row>
    <row r="7" spans="2:15" ht="24.75" customHeight="1" x14ac:dyDescent="0.2">
      <c r="B7" s="7"/>
      <c r="C7" s="13" t="s">
        <v>7</v>
      </c>
      <c r="D7" s="14"/>
      <c r="E7" s="14"/>
      <c r="F7" s="8"/>
      <c r="G7" s="74">
        <v>1</v>
      </c>
      <c r="H7" s="15" t="s">
        <v>8</v>
      </c>
      <c r="I7" s="8"/>
      <c r="J7" s="8"/>
      <c r="L7" s="17"/>
      <c r="M7" s="17"/>
      <c r="N7" s="18" t="s">
        <v>35</v>
      </c>
      <c r="O7" s="11"/>
    </row>
    <row r="8" spans="2:15" ht="24.75" customHeight="1" x14ac:dyDescent="0.2">
      <c r="B8" s="7"/>
      <c r="C8" s="13" t="s">
        <v>9</v>
      </c>
      <c r="D8" s="19"/>
      <c r="E8" s="8"/>
      <c r="F8" s="8"/>
      <c r="G8" s="75">
        <f>0.0225</f>
        <v>2.2499999999999999E-2</v>
      </c>
      <c r="H8" s="20" t="s">
        <v>10</v>
      </c>
      <c r="I8" s="8"/>
      <c r="J8" s="13" t="s">
        <v>11</v>
      </c>
      <c r="K8" s="13"/>
      <c r="L8" s="13"/>
      <c r="M8" s="8"/>
      <c r="N8" s="16">
        <v>0.97</v>
      </c>
      <c r="O8" s="11"/>
    </row>
    <row r="9" spans="2:15" ht="24.75" customHeight="1" x14ac:dyDescent="0.2">
      <c r="B9" s="7"/>
      <c r="C9" s="14" t="s">
        <v>33</v>
      </c>
      <c r="D9" s="14"/>
      <c r="E9" s="14"/>
      <c r="F9" s="14"/>
      <c r="G9" s="76">
        <v>7.5</v>
      </c>
      <c r="H9" s="15" t="s">
        <v>34</v>
      </c>
      <c r="I9" s="17"/>
      <c r="J9" s="8"/>
      <c r="L9" s="17"/>
      <c r="M9" s="17"/>
      <c r="N9" s="18" t="s">
        <v>36</v>
      </c>
      <c r="O9" s="11"/>
    </row>
    <row r="10" spans="2:15" ht="24.75" customHeight="1" thickBot="1" x14ac:dyDescent="0.25">
      <c r="B10" s="7"/>
      <c r="C10" s="14" t="s">
        <v>28</v>
      </c>
      <c r="D10" s="14"/>
      <c r="E10" s="14"/>
      <c r="F10" s="14"/>
      <c r="G10" s="77">
        <v>2000</v>
      </c>
      <c r="H10" s="15" t="s">
        <v>29</v>
      </c>
      <c r="I10" s="8"/>
      <c r="J10" s="13" t="s">
        <v>12</v>
      </c>
      <c r="K10" s="13"/>
      <c r="L10" s="13"/>
      <c r="M10" s="13"/>
      <c r="N10" s="21">
        <f>N6*N8</f>
        <v>0.88270000000000004</v>
      </c>
      <c r="O10" s="11"/>
    </row>
    <row r="11" spans="2:15" ht="24.75" customHeight="1" thickBot="1" x14ac:dyDescent="0.25">
      <c r="B11" s="7"/>
      <c r="C11" s="22"/>
      <c r="D11" s="23"/>
      <c r="E11" s="24"/>
      <c r="F11" s="13"/>
      <c r="G11" s="19"/>
      <c r="H11" s="13"/>
      <c r="I11" s="13"/>
      <c r="J11" s="13"/>
      <c r="K11" s="13"/>
      <c r="L11" s="13"/>
      <c r="M11" s="13"/>
      <c r="N11" s="10"/>
      <c r="O11" s="11"/>
    </row>
    <row r="12" spans="2:15" ht="24.75" customHeight="1" x14ac:dyDescent="0.2">
      <c r="B12" s="7"/>
      <c r="C12" s="25" t="s">
        <v>13</v>
      </c>
      <c r="D12" s="26"/>
      <c r="E12" s="27"/>
      <c r="F12" s="28">
        <v>2.5</v>
      </c>
      <c r="G12" s="29">
        <v>4</v>
      </c>
      <c r="H12" s="29">
        <v>6</v>
      </c>
      <c r="I12" s="29">
        <v>10</v>
      </c>
      <c r="J12" s="29">
        <v>16</v>
      </c>
      <c r="K12" s="29">
        <v>25</v>
      </c>
      <c r="L12" s="29">
        <v>35</v>
      </c>
      <c r="M12" s="29">
        <v>50</v>
      </c>
      <c r="N12" s="30">
        <v>70</v>
      </c>
      <c r="O12" s="11"/>
    </row>
    <row r="13" spans="2:15" ht="24.75" customHeight="1" x14ac:dyDescent="0.2">
      <c r="B13" s="7"/>
      <c r="C13" s="31" t="s">
        <v>14</v>
      </c>
      <c r="D13" s="32"/>
      <c r="E13" s="33"/>
      <c r="F13" s="34">
        <v>2.5</v>
      </c>
      <c r="G13" s="35">
        <v>2.5</v>
      </c>
      <c r="H13" s="35">
        <v>2.5</v>
      </c>
      <c r="I13" s="35">
        <v>4</v>
      </c>
      <c r="J13" s="35">
        <v>6</v>
      </c>
      <c r="K13" s="35">
        <v>6</v>
      </c>
      <c r="L13" s="35">
        <v>10</v>
      </c>
      <c r="M13" s="35">
        <v>16</v>
      </c>
      <c r="N13" s="36">
        <v>25</v>
      </c>
      <c r="O13" s="11"/>
    </row>
    <row r="14" spans="2:15" ht="24.75" customHeight="1" x14ac:dyDescent="0.2">
      <c r="B14" s="7"/>
      <c r="C14" s="31" t="s">
        <v>15</v>
      </c>
      <c r="D14" s="32"/>
      <c r="E14" s="33"/>
      <c r="F14" s="37">
        <v>26</v>
      </c>
      <c r="G14" s="38">
        <v>34</v>
      </c>
      <c r="H14" s="38">
        <v>44</v>
      </c>
      <c r="I14" s="38">
        <v>60</v>
      </c>
      <c r="J14" s="38">
        <v>80</v>
      </c>
      <c r="K14" s="38">
        <v>105</v>
      </c>
      <c r="L14" s="38">
        <v>130</v>
      </c>
      <c r="M14" s="38">
        <v>160</v>
      </c>
      <c r="N14" s="36">
        <v>200</v>
      </c>
      <c r="O14" s="11"/>
    </row>
    <row r="15" spans="2:15" ht="24.75" customHeight="1" thickBot="1" x14ac:dyDescent="0.25">
      <c r="B15" s="7"/>
      <c r="C15" s="39" t="s">
        <v>16</v>
      </c>
      <c r="D15" s="40"/>
      <c r="E15" s="41"/>
      <c r="F15" s="42">
        <f>F14*$N$10</f>
        <v>22.950200000000002</v>
      </c>
      <c r="G15" s="42">
        <f t="shared" ref="G15:N15" si="0">G14*$N$10</f>
        <v>30.011800000000001</v>
      </c>
      <c r="H15" s="42">
        <f t="shared" si="0"/>
        <v>38.838799999999999</v>
      </c>
      <c r="I15" s="42">
        <f t="shared" si="0"/>
        <v>52.962000000000003</v>
      </c>
      <c r="J15" s="42">
        <f t="shared" si="0"/>
        <v>70.616</v>
      </c>
      <c r="K15" s="42">
        <f t="shared" si="0"/>
        <v>92.683500000000009</v>
      </c>
      <c r="L15" s="42">
        <f t="shared" si="0"/>
        <v>114.751</v>
      </c>
      <c r="M15" s="42">
        <f t="shared" si="0"/>
        <v>141.232</v>
      </c>
      <c r="N15" s="43">
        <f t="shared" si="0"/>
        <v>176.54000000000002</v>
      </c>
      <c r="O15" s="11"/>
    </row>
    <row r="16" spans="2:15" ht="24.75" customHeight="1" thickBot="1" x14ac:dyDescent="0.25">
      <c r="B16" s="7"/>
      <c r="C16" s="44"/>
      <c r="D16" s="45"/>
      <c r="E16" s="8"/>
      <c r="F16" s="13"/>
      <c r="G16" s="13"/>
      <c r="H16" s="13"/>
      <c r="I16" s="13"/>
      <c r="J16" s="13"/>
      <c r="K16" s="13"/>
      <c r="L16" s="13"/>
      <c r="M16" s="13"/>
      <c r="N16" s="13"/>
      <c r="O16" s="11"/>
    </row>
    <row r="17" spans="2:15" ht="24.75" customHeight="1" thickBot="1" x14ac:dyDescent="0.25">
      <c r="B17" s="7"/>
      <c r="C17" s="46" t="s">
        <v>17</v>
      </c>
      <c r="D17" s="47"/>
      <c r="E17" s="8"/>
      <c r="F17" s="48" t="s">
        <v>18</v>
      </c>
      <c r="G17" s="49"/>
      <c r="H17" s="49"/>
      <c r="I17" s="49"/>
      <c r="J17" s="49"/>
      <c r="K17" s="49"/>
      <c r="L17" s="49"/>
      <c r="M17" s="49"/>
      <c r="N17" s="50"/>
      <c r="O17" s="11"/>
    </row>
    <row r="18" spans="2:15" ht="24.75" customHeight="1" x14ac:dyDescent="0.2">
      <c r="B18" s="7"/>
      <c r="C18" s="51">
        <v>1</v>
      </c>
      <c r="D18" s="52"/>
      <c r="E18" s="8"/>
      <c r="F18" s="53">
        <f t="shared" ref="F18:F32" si="1">IF(F$15&lt;$C18,":",IF(0.8*$G$5*F$12*F$13/($C18*$G$9*$G$8*(F$12+F$13))&gt;$G$10,"",0.8*$G$5*F$12*F$13/($C18*$G$9*$G$8*(F$12+F$13))))</f>
        <v>1362.962962962963</v>
      </c>
      <c r="G18" s="54">
        <f t="shared" ref="G18:N32" si="2">IF(G$15&lt;$C18,":",IF(0.8*$G$5*G$12*G$13/($C18*$G$9*$G$8*(G$12+G$13))&gt;$G$10,"",0.8*$G$5*G$12*G$13/($C18*$G$9*$G$8*(G$12+G$13))))</f>
        <v>1677.4928774928778</v>
      </c>
      <c r="H18" s="54">
        <f t="shared" si="2"/>
        <v>1924.1830065359477</v>
      </c>
      <c r="I18" s="54" t="str">
        <f t="shared" si="2"/>
        <v/>
      </c>
      <c r="J18" s="54" t="str">
        <f t="shared" si="2"/>
        <v/>
      </c>
      <c r="K18" s="54" t="str">
        <f t="shared" si="2"/>
        <v/>
      </c>
      <c r="L18" s="54" t="str">
        <f t="shared" si="2"/>
        <v/>
      </c>
      <c r="M18" s="54" t="str">
        <f t="shared" si="2"/>
        <v/>
      </c>
      <c r="N18" s="55" t="str">
        <f t="shared" si="2"/>
        <v/>
      </c>
      <c r="O18" s="11"/>
    </row>
    <row r="19" spans="2:15" ht="24.75" customHeight="1" x14ac:dyDescent="0.2">
      <c r="B19" s="7"/>
      <c r="C19" s="56">
        <v>2</v>
      </c>
      <c r="D19" s="57"/>
      <c r="E19" s="8"/>
      <c r="F19" s="58">
        <f t="shared" si="1"/>
        <v>681.48148148148152</v>
      </c>
      <c r="G19" s="59">
        <f t="shared" si="2"/>
        <v>838.74643874643891</v>
      </c>
      <c r="H19" s="59">
        <f t="shared" si="2"/>
        <v>962.09150326797385</v>
      </c>
      <c r="I19" s="59">
        <f t="shared" si="2"/>
        <v>1557.6719576719579</v>
      </c>
      <c r="J19" s="59" t="str">
        <f t="shared" si="2"/>
        <v/>
      </c>
      <c r="K19" s="59" t="str">
        <f t="shared" si="2"/>
        <v/>
      </c>
      <c r="L19" s="59" t="str">
        <f t="shared" si="2"/>
        <v/>
      </c>
      <c r="M19" s="59" t="str">
        <f t="shared" si="2"/>
        <v/>
      </c>
      <c r="N19" s="60" t="str">
        <f t="shared" si="2"/>
        <v/>
      </c>
      <c r="O19" s="11"/>
    </row>
    <row r="20" spans="2:15" ht="24.75" customHeight="1" x14ac:dyDescent="0.2">
      <c r="B20" s="7"/>
      <c r="C20" s="56">
        <v>4</v>
      </c>
      <c r="D20" s="57"/>
      <c r="E20" s="8"/>
      <c r="F20" s="58">
        <f t="shared" si="1"/>
        <v>340.74074074074076</v>
      </c>
      <c r="G20" s="59">
        <f t="shared" si="2"/>
        <v>419.37321937321946</v>
      </c>
      <c r="H20" s="59">
        <f t="shared" si="2"/>
        <v>481.04575163398692</v>
      </c>
      <c r="I20" s="59">
        <f t="shared" si="2"/>
        <v>778.83597883597895</v>
      </c>
      <c r="J20" s="59">
        <f t="shared" si="2"/>
        <v>1189.4949494949497</v>
      </c>
      <c r="K20" s="59">
        <f t="shared" si="2"/>
        <v>1318.9964157706095</v>
      </c>
      <c r="L20" s="59" t="str">
        <f t="shared" si="2"/>
        <v/>
      </c>
      <c r="M20" s="59" t="str">
        <f t="shared" si="2"/>
        <v/>
      </c>
      <c r="N20" s="60" t="str">
        <f t="shared" si="2"/>
        <v/>
      </c>
      <c r="O20" s="11"/>
    </row>
    <row r="21" spans="2:15" ht="24.75" customHeight="1" x14ac:dyDescent="0.2">
      <c r="B21" s="7"/>
      <c r="C21" s="56">
        <v>6</v>
      </c>
      <c r="D21" s="57"/>
      <c r="E21" s="8"/>
      <c r="F21" s="58">
        <f t="shared" si="1"/>
        <v>227.16049382716051</v>
      </c>
      <c r="G21" s="59">
        <f t="shared" si="2"/>
        <v>279.58214624881293</v>
      </c>
      <c r="H21" s="59">
        <f t="shared" si="2"/>
        <v>320.6971677559913</v>
      </c>
      <c r="I21" s="59">
        <f t="shared" si="2"/>
        <v>519.22398589065256</v>
      </c>
      <c r="J21" s="59">
        <f t="shared" si="2"/>
        <v>792.99663299663302</v>
      </c>
      <c r="K21" s="59">
        <f t="shared" si="2"/>
        <v>879.33094384707294</v>
      </c>
      <c r="L21" s="59">
        <f t="shared" si="2"/>
        <v>1413.4430727023321</v>
      </c>
      <c r="M21" s="59" t="str">
        <f t="shared" si="2"/>
        <v/>
      </c>
      <c r="N21" s="60" t="str">
        <f t="shared" si="2"/>
        <v/>
      </c>
      <c r="O21" s="11"/>
    </row>
    <row r="22" spans="2:15" ht="24.75" customHeight="1" x14ac:dyDescent="0.2">
      <c r="B22" s="7"/>
      <c r="C22" s="56">
        <v>10</v>
      </c>
      <c r="D22" s="57"/>
      <c r="E22" s="8"/>
      <c r="F22" s="58">
        <f t="shared" si="1"/>
        <v>136.2962962962963</v>
      </c>
      <c r="G22" s="59">
        <f t="shared" si="2"/>
        <v>167.74928774928776</v>
      </c>
      <c r="H22" s="59">
        <f t="shared" si="2"/>
        <v>192.41830065359477</v>
      </c>
      <c r="I22" s="59">
        <f t="shared" si="2"/>
        <v>311.53439153439155</v>
      </c>
      <c r="J22" s="59">
        <f t="shared" si="2"/>
        <v>475.79797979797979</v>
      </c>
      <c r="K22" s="59">
        <f t="shared" si="2"/>
        <v>527.59856630824368</v>
      </c>
      <c r="L22" s="59">
        <f t="shared" si="2"/>
        <v>848.06584362139915</v>
      </c>
      <c r="M22" s="59">
        <f t="shared" si="2"/>
        <v>1321.6610549943882</v>
      </c>
      <c r="N22" s="60" t="str">
        <f t="shared" si="2"/>
        <v/>
      </c>
      <c r="O22" s="11"/>
    </row>
    <row r="23" spans="2:15" ht="24.75" customHeight="1" x14ac:dyDescent="0.2">
      <c r="B23" s="7"/>
      <c r="C23" s="56">
        <v>16</v>
      </c>
      <c r="D23" s="57"/>
      <c r="E23" s="8"/>
      <c r="F23" s="58">
        <f t="shared" si="1"/>
        <v>85.18518518518519</v>
      </c>
      <c r="G23" s="59">
        <f t="shared" si="2"/>
        <v>104.84330484330486</v>
      </c>
      <c r="H23" s="59">
        <f t="shared" si="2"/>
        <v>120.26143790849673</v>
      </c>
      <c r="I23" s="59">
        <f t="shared" si="2"/>
        <v>194.70899470899474</v>
      </c>
      <c r="J23" s="59">
        <f t="shared" si="2"/>
        <v>297.37373737373741</v>
      </c>
      <c r="K23" s="59">
        <f t="shared" si="2"/>
        <v>329.74910394265237</v>
      </c>
      <c r="L23" s="59">
        <f t="shared" si="2"/>
        <v>530.04115226337456</v>
      </c>
      <c r="M23" s="59">
        <f t="shared" si="2"/>
        <v>826.03815937149272</v>
      </c>
      <c r="N23" s="60">
        <f t="shared" si="2"/>
        <v>1255.3606237816764</v>
      </c>
      <c r="O23" s="11"/>
    </row>
    <row r="24" spans="2:15" ht="24.75" customHeight="1" x14ac:dyDescent="0.2">
      <c r="B24" s="7"/>
      <c r="C24" s="56">
        <v>20</v>
      </c>
      <c r="D24" s="57"/>
      <c r="E24" s="8"/>
      <c r="F24" s="58">
        <f t="shared" si="1"/>
        <v>68.148148148148152</v>
      </c>
      <c r="G24" s="59">
        <f t="shared" si="2"/>
        <v>83.87464387464388</v>
      </c>
      <c r="H24" s="59">
        <f t="shared" si="2"/>
        <v>96.209150326797385</v>
      </c>
      <c r="I24" s="59">
        <f t="shared" si="2"/>
        <v>155.76719576719577</v>
      </c>
      <c r="J24" s="59">
        <f t="shared" si="2"/>
        <v>237.8989898989899</v>
      </c>
      <c r="K24" s="59">
        <f t="shared" si="2"/>
        <v>263.79928315412184</v>
      </c>
      <c r="L24" s="59">
        <f t="shared" si="2"/>
        <v>424.03292181069958</v>
      </c>
      <c r="M24" s="59">
        <f t="shared" si="2"/>
        <v>660.83052749719411</v>
      </c>
      <c r="N24" s="60">
        <f t="shared" si="2"/>
        <v>1004.2884990253411</v>
      </c>
      <c r="O24" s="11"/>
    </row>
    <row r="25" spans="2:15" ht="24.75" customHeight="1" x14ac:dyDescent="0.2">
      <c r="B25" s="7"/>
      <c r="C25" s="56">
        <v>25</v>
      </c>
      <c r="D25" s="57"/>
      <c r="E25" s="8"/>
      <c r="F25" s="58" t="str">
        <f t="shared" si="1"/>
        <v>:</v>
      </c>
      <c r="G25" s="59">
        <f t="shared" si="2"/>
        <v>67.099715099715098</v>
      </c>
      <c r="H25" s="59">
        <f t="shared" si="2"/>
        <v>76.967320261437905</v>
      </c>
      <c r="I25" s="59">
        <f t="shared" si="2"/>
        <v>124.61375661375661</v>
      </c>
      <c r="J25" s="59">
        <f t="shared" si="2"/>
        <v>190.31919191919192</v>
      </c>
      <c r="K25" s="59">
        <f t="shared" si="2"/>
        <v>211.03942652329749</v>
      </c>
      <c r="L25" s="59">
        <f t="shared" si="2"/>
        <v>339.22633744855966</v>
      </c>
      <c r="M25" s="59">
        <f t="shared" si="2"/>
        <v>528.66442199775531</v>
      </c>
      <c r="N25" s="60">
        <f t="shared" si="2"/>
        <v>803.43079922027289</v>
      </c>
      <c r="O25" s="11"/>
    </row>
    <row r="26" spans="2:15" ht="24.75" customHeight="1" x14ac:dyDescent="0.2">
      <c r="B26" s="7"/>
      <c r="C26" s="56">
        <v>32</v>
      </c>
      <c r="D26" s="57"/>
      <c r="E26" s="8"/>
      <c r="F26" s="58" t="str">
        <f t="shared" si="1"/>
        <v>:</v>
      </c>
      <c r="G26" s="59" t="str">
        <f t="shared" si="2"/>
        <v>:</v>
      </c>
      <c r="H26" s="59">
        <f t="shared" si="2"/>
        <v>60.130718954248366</v>
      </c>
      <c r="I26" s="59">
        <f t="shared" si="2"/>
        <v>97.354497354497369</v>
      </c>
      <c r="J26" s="59">
        <f t="shared" si="2"/>
        <v>148.68686868686871</v>
      </c>
      <c r="K26" s="59">
        <f t="shared" si="2"/>
        <v>164.87455197132618</v>
      </c>
      <c r="L26" s="59">
        <f t="shared" si="2"/>
        <v>265.02057613168728</v>
      </c>
      <c r="M26" s="59">
        <f t="shared" si="2"/>
        <v>413.01907968574636</v>
      </c>
      <c r="N26" s="60">
        <f t="shared" si="2"/>
        <v>627.6803118908382</v>
      </c>
      <c r="O26" s="11"/>
    </row>
    <row r="27" spans="2:15" ht="24.75" customHeight="1" x14ac:dyDescent="0.2">
      <c r="B27" s="7"/>
      <c r="C27" s="56">
        <v>40</v>
      </c>
      <c r="D27" s="57"/>
      <c r="E27" s="8"/>
      <c r="F27" s="58" t="str">
        <f t="shared" si="1"/>
        <v>:</v>
      </c>
      <c r="G27" s="59" t="str">
        <f t="shared" si="2"/>
        <v>:</v>
      </c>
      <c r="H27" s="59" t="str">
        <f t="shared" si="2"/>
        <v>:</v>
      </c>
      <c r="I27" s="59">
        <f t="shared" si="2"/>
        <v>77.883597883597886</v>
      </c>
      <c r="J27" s="59">
        <f t="shared" si="2"/>
        <v>118.94949494949495</v>
      </c>
      <c r="K27" s="59">
        <f t="shared" si="2"/>
        <v>131.89964157706092</v>
      </c>
      <c r="L27" s="59">
        <f t="shared" si="2"/>
        <v>212.01646090534979</v>
      </c>
      <c r="M27" s="59">
        <f t="shared" si="2"/>
        <v>330.41526374859706</v>
      </c>
      <c r="N27" s="60">
        <f t="shared" si="2"/>
        <v>502.14424951267057</v>
      </c>
      <c r="O27" s="11"/>
    </row>
    <row r="28" spans="2:15" ht="24.75" customHeight="1" x14ac:dyDescent="0.2">
      <c r="B28" s="7"/>
      <c r="C28" s="56">
        <v>50</v>
      </c>
      <c r="D28" s="57"/>
      <c r="E28" s="8"/>
      <c r="F28" s="58" t="str">
        <f t="shared" si="1"/>
        <v>:</v>
      </c>
      <c r="G28" s="59" t="str">
        <f t="shared" si="2"/>
        <v>:</v>
      </c>
      <c r="H28" s="59" t="str">
        <f t="shared" si="2"/>
        <v>:</v>
      </c>
      <c r="I28" s="59">
        <f t="shared" si="2"/>
        <v>62.306878306878303</v>
      </c>
      <c r="J28" s="59">
        <f t="shared" si="2"/>
        <v>95.159595959595961</v>
      </c>
      <c r="K28" s="59">
        <f t="shared" si="2"/>
        <v>105.51971326164875</v>
      </c>
      <c r="L28" s="59">
        <f t="shared" si="2"/>
        <v>169.61316872427983</v>
      </c>
      <c r="M28" s="59">
        <f t="shared" si="2"/>
        <v>264.33221099887766</v>
      </c>
      <c r="N28" s="60">
        <f t="shared" si="2"/>
        <v>401.71539961013644</v>
      </c>
      <c r="O28" s="11"/>
    </row>
    <row r="29" spans="2:15" ht="24.75" customHeight="1" x14ac:dyDescent="0.2">
      <c r="B29" s="7"/>
      <c r="C29" s="56">
        <v>63</v>
      </c>
      <c r="D29" s="57"/>
      <c r="E29" s="8"/>
      <c r="F29" s="58" t="str">
        <f t="shared" si="1"/>
        <v>:</v>
      </c>
      <c r="G29" s="59" t="str">
        <f t="shared" si="2"/>
        <v>:</v>
      </c>
      <c r="H29" s="59" t="str">
        <f t="shared" si="2"/>
        <v>:</v>
      </c>
      <c r="I29" s="59" t="str">
        <f t="shared" si="2"/>
        <v>:</v>
      </c>
      <c r="J29" s="59">
        <f t="shared" si="2"/>
        <v>75.523488856822198</v>
      </c>
      <c r="K29" s="59">
        <f t="shared" si="2"/>
        <v>83.745804175911715</v>
      </c>
      <c r="L29" s="59">
        <f t="shared" si="2"/>
        <v>134.61362597165066</v>
      </c>
      <c r="M29" s="59">
        <f t="shared" si="2"/>
        <v>209.78746904672829</v>
      </c>
      <c r="N29" s="60">
        <f t="shared" si="2"/>
        <v>318.82174572233049</v>
      </c>
      <c r="O29" s="11"/>
    </row>
    <row r="30" spans="2:15" ht="24.75" customHeight="1" x14ac:dyDescent="0.2">
      <c r="B30" s="7"/>
      <c r="C30" s="56">
        <v>80</v>
      </c>
      <c r="D30" s="57"/>
      <c r="E30" s="8"/>
      <c r="F30" s="58" t="str">
        <f t="shared" si="1"/>
        <v>:</v>
      </c>
      <c r="G30" s="59" t="str">
        <f t="shared" si="2"/>
        <v>:</v>
      </c>
      <c r="H30" s="59" t="str">
        <f t="shared" si="2"/>
        <v>:</v>
      </c>
      <c r="I30" s="59" t="str">
        <f t="shared" si="2"/>
        <v>:</v>
      </c>
      <c r="J30" s="59" t="str">
        <f t="shared" si="2"/>
        <v>:</v>
      </c>
      <c r="K30" s="59">
        <f t="shared" si="2"/>
        <v>65.949820788530459</v>
      </c>
      <c r="L30" s="59">
        <f t="shared" si="2"/>
        <v>106.00823045267489</v>
      </c>
      <c r="M30" s="59">
        <f t="shared" si="2"/>
        <v>165.20763187429853</v>
      </c>
      <c r="N30" s="60">
        <f t="shared" si="2"/>
        <v>251.07212475633528</v>
      </c>
      <c r="O30" s="11"/>
    </row>
    <row r="31" spans="2:15" ht="24.75" customHeight="1" x14ac:dyDescent="0.2">
      <c r="B31" s="7"/>
      <c r="C31" s="56">
        <v>100</v>
      </c>
      <c r="D31" s="57"/>
      <c r="E31" s="8"/>
      <c r="F31" s="58" t="str">
        <f t="shared" si="1"/>
        <v>:</v>
      </c>
      <c r="G31" s="59" t="str">
        <f t="shared" si="2"/>
        <v>:</v>
      </c>
      <c r="H31" s="59" t="str">
        <f t="shared" si="2"/>
        <v>:</v>
      </c>
      <c r="I31" s="59" t="str">
        <f t="shared" si="2"/>
        <v>:</v>
      </c>
      <c r="J31" s="59" t="str">
        <f t="shared" si="2"/>
        <v>:</v>
      </c>
      <c r="K31" s="59" t="str">
        <f t="shared" si="2"/>
        <v>:</v>
      </c>
      <c r="L31" s="59">
        <f t="shared" si="2"/>
        <v>84.806584362139915</v>
      </c>
      <c r="M31" s="59">
        <f t="shared" si="2"/>
        <v>132.16610549943883</v>
      </c>
      <c r="N31" s="60">
        <f t="shared" si="2"/>
        <v>200.85769980506822</v>
      </c>
      <c r="O31" s="11"/>
    </row>
    <row r="32" spans="2:15" ht="24.75" customHeight="1" thickBot="1" x14ac:dyDescent="0.25">
      <c r="B32" s="7"/>
      <c r="C32" s="61">
        <v>125</v>
      </c>
      <c r="D32" s="62"/>
      <c r="E32" s="8"/>
      <c r="F32" s="63" t="str">
        <f t="shared" si="1"/>
        <v>:</v>
      </c>
      <c r="G32" s="64" t="str">
        <f t="shared" si="2"/>
        <v>:</v>
      </c>
      <c r="H32" s="64" t="str">
        <f t="shared" si="2"/>
        <v>:</v>
      </c>
      <c r="I32" s="64" t="str">
        <f t="shared" si="2"/>
        <v>:</v>
      </c>
      <c r="J32" s="64" t="str">
        <f t="shared" si="2"/>
        <v>:</v>
      </c>
      <c r="K32" s="64" t="str">
        <f t="shared" si="2"/>
        <v>:</v>
      </c>
      <c r="L32" s="64" t="str">
        <f t="shared" si="2"/>
        <v>:</v>
      </c>
      <c r="M32" s="64">
        <f t="shared" si="2"/>
        <v>105.73288439955107</v>
      </c>
      <c r="N32" s="65">
        <f t="shared" si="2"/>
        <v>160.68615984405457</v>
      </c>
      <c r="O32" s="11"/>
    </row>
    <row r="33" spans="2:15" ht="24.75" customHeight="1" x14ac:dyDescent="0.2">
      <c r="B33" s="7"/>
      <c r="C33" s="66" t="s">
        <v>27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10"/>
      <c r="O33" s="11"/>
    </row>
    <row r="34" spans="2:15" ht="24.75" customHeight="1" x14ac:dyDescent="0.2">
      <c r="B34" s="7"/>
      <c r="C34" s="66" t="s">
        <v>30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10"/>
      <c r="O34" s="11"/>
    </row>
    <row r="35" spans="2:15" ht="24.75" customHeight="1" x14ac:dyDescent="0.2">
      <c r="B35" s="7"/>
      <c r="C35" s="66"/>
      <c r="D35" s="66" t="s">
        <v>31</v>
      </c>
      <c r="E35" s="8"/>
      <c r="F35" s="8"/>
      <c r="G35" s="8"/>
      <c r="H35" s="8"/>
      <c r="I35" s="8"/>
      <c r="J35" s="8"/>
      <c r="K35" s="8"/>
      <c r="L35" s="8"/>
      <c r="M35" s="8"/>
      <c r="N35" s="10"/>
      <c r="O35" s="11"/>
    </row>
    <row r="36" spans="2:15" ht="24.75" customHeight="1" x14ac:dyDescent="0.2">
      <c r="B36" s="7"/>
      <c r="C36" s="66" t="s">
        <v>19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10"/>
      <c r="O36" s="11"/>
    </row>
    <row r="37" spans="2:15" ht="24.75" customHeight="1" x14ac:dyDescent="0.2">
      <c r="B37" s="7"/>
      <c r="C37" s="66"/>
      <c r="D37" s="1" t="s">
        <v>20</v>
      </c>
      <c r="E37" s="67" t="s">
        <v>21</v>
      </c>
      <c r="F37" s="1"/>
      <c r="G37" s="1"/>
      <c r="H37" s="8"/>
      <c r="I37" s="8"/>
      <c r="J37" s="8"/>
      <c r="K37" s="8"/>
      <c r="L37" s="8"/>
      <c r="M37" s="8"/>
      <c r="N37" s="10"/>
      <c r="O37" s="11"/>
    </row>
    <row r="38" spans="2:15" ht="24.75" customHeight="1" x14ac:dyDescent="0.2">
      <c r="B38" s="7"/>
      <c r="C38" s="66"/>
      <c r="D38" s="1" t="s">
        <v>22</v>
      </c>
      <c r="E38" s="67" t="s">
        <v>23</v>
      </c>
      <c r="F38" s="1"/>
      <c r="G38" s="1"/>
      <c r="H38" s="8"/>
      <c r="I38" s="8"/>
      <c r="J38" s="8"/>
      <c r="K38" s="8"/>
      <c r="L38" s="8"/>
      <c r="M38" s="8"/>
      <c r="N38" s="10"/>
      <c r="O38" s="11"/>
    </row>
    <row r="39" spans="2:15" ht="24.75" customHeight="1" x14ac:dyDescent="0.2">
      <c r="B39" s="7"/>
      <c r="C39" s="66"/>
      <c r="D39" s="1" t="s">
        <v>24</v>
      </c>
      <c r="E39" s="67" t="s">
        <v>25</v>
      </c>
      <c r="F39" s="1"/>
      <c r="G39" s="1"/>
      <c r="H39" s="8"/>
      <c r="I39" s="8"/>
      <c r="J39" s="8"/>
      <c r="K39" s="8"/>
      <c r="L39" s="8"/>
      <c r="M39" s="8"/>
      <c r="N39" s="10"/>
      <c r="O39" s="11"/>
    </row>
    <row r="40" spans="2:15" ht="24.75" customHeight="1" x14ac:dyDescent="0.2">
      <c r="B40" s="7"/>
      <c r="C40" s="66" t="s">
        <v>32</v>
      </c>
      <c r="D40" s="8"/>
      <c r="E40" s="68"/>
      <c r="F40" s="8"/>
      <c r="G40" s="8"/>
      <c r="H40" s="8"/>
      <c r="I40" s="8"/>
      <c r="J40" s="8"/>
      <c r="K40" s="8"/>
      <c r="L40" s="8"/>
      <c r="M40" s="8"/>
      <c r="N40" s="10"/>
      <c r="O40" s="11"/>
    </row>
    <row r="41" spans="2:15" ht="24.75" customHeight="1" x14ac:dyDescent="0.2">
      <c r="B41" s="7"/>
      <c r="C41" s="66"/>
      <c r="D41" s="66" t="s">
        <v>26</v>
      </c>
      <c r="E41" s="68"/>
      <c r="F41" s="8"/>
      <c r="G41" s="8"/>
      <c r="H41" s="8"/>
      <c r="I41" s="8"/>
      <c r="J41" s="8"/>
      <c r="K41" s="8"/>
      <c r="L41" s="8"/>
      <c r="M41" s="8"/>
      <c r="N41" s="10"/>
      <c r="O41" s="11"/>
    </row>
    <row r="42" spans="2:15" ht="24.75" customHeight="1" x14ac:dyDescent="0.2">
      <c r="B42" s="7"/>
      <c r="C42" s="66" t="s">
        <v>37</v>
      </c>
      <c r="D42" s="66"/>
      <c r="E42" s="68"/>
      <c r="F42" s="8"/>
      <c r="G42" s="8"/>
      <c r="H42" s="8"/>
      <c r="I42" s="8"/>
      <c r="J42" s="8"/>
      <c r="K42" s="8"/>
      <c r="L42" s="8"/>
      <c r="M42" s="8"/>
      <c r="N42" s="10"/>
      <c r="O42" s="11"/>
    </row>
    <row r="43" spans="2:15" ht="24.75" customHeight="1" x14ac:dyDescent="0.2">
      <c r="B43" s="7"/>
      <c r="C43" s="66" t="s">
        <v>38</v>
      </c>
      <c r="D43" s="66"/>
      <c r="E43" s="68"/>
      <c r="F43" s="8"/>
      <c r="G43" s="8"/>
      <c r="H43" s="8"/>
      <c r="I43" s="8"/>
      <c r="J43" s="8"/>
      <c r="K43" s="8"/>
      <c r="L43" s="8"/>
      <c r="M43" s="8"/>
      <c r="N43" s="10"/>
      <c r="O43" s="11"/>
    </row>
    <row r="44" spans="2:15" ht="24.75" customHeight="1" thickBot="1" x14ac:dyDescent="0.25"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1"/>
      <c r="O44" s="72"/>
    </row>
  </sheetData>
  <phoneticPr fontId="2" type="noConversion"/>
  <conditionalFormatting sqref="F18:N32">
    <cfRule type="cellIs" dxfId="0" priority="1" stopIfTrue="1" operator="equal">
      <formula>":"</formula>
    </cfRule>
  </conditionalFormatting>
  <dataValidations count="1">
    <dataValidation type="list" allowBlank="1" showInputMessage="1" showErrorMessage="1" sqref="G9">
      <formula1>"4,7.5,12.5"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Fault Loop</vt:lpstr>
    </vt:vector>
  </TitlesOfParts>
  <Company>KBR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KBR IPS</dc:creator>
  <cp:lastModifiedBy>Silverio Pangonilo</cp:lastModifiedBy>
  <cp:lastPrinted>2011-01-05T21:54:39Z</cp:lastPrinted>
  <dcterms:created xsi:type="dcterms:W3CDTF">2011-01-05T21:48:25Z</dcterms:created>
  <dcterms:modified xsi:type="dcterms:W3CDTF">2022-10-22T04:05:28Z</dcterms:modified>
</cp:coreProperties>
</file>